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4394934E-3EAD-405B-A852-9EDDDA188FDF}" xr6:coauthVersionLast="47" xr6:coauthVersionMax="47" xr10:uidLastSave="{00000000-0000-0000-0000-000000000000}"/>
  <bookViews>
    <workbookView xWindow="-120" yWindow="-120" windowWidth="29040" windowHeight="15720" tabRatio="500" xr2:uid="{00000000-000D-0000-FFFF-FFFF00000000}"/>
  </bookViews>
  <sheets>
    <sheet name="14-10-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45" i="1" l="1"/>
  <c r="L45" i="1"/>
  <c r="J45" i="1"/>
  <c r="K45" i="1"/>
  <c r="I45" i="1"/>
  <c r="H45" i="1"/>
  <c r="BC45" i="1" l="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P45" i="1"/>
  <c r="O45" i="1"/>
  <c r="N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<sst xmlns="http://schemas.openxmlformats.org/spreadsheetml/2006/main" count="360" uniqueCount="73">
  <si>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</si>
  <si>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</si>
  <si>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</si>
  <si>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</si>
  <si>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</si>
  <si>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</si>
  <si>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</si>
  <si>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</si>
  <si>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</si>
  <si>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</si>
  <si>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</si>
  <si>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</si>
  <si>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</si>
  <si>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</si>
  <si>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</si>
  <si>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</si>
  <si>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</si>
  <si>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</si>
  <si>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</si>
  <si>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</si>
  <si>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</si>
  <si>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</si>
  <si>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</si>
  <si>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</si>
  <si>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</si>
  <si>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</si>
  <si>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</si>
  <si>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</si>
  <si>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</si>
  <si>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</si>
  <si>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</si>
  <si>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</si>
  <si>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</si>
  <si>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</si>
  <si>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</si>
  <si>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</si>
  <si>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</si>
  <si>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</si>
  <si>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</si>
  <si>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</si>
  <si>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</si>
  <si>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</si>
  <si>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</si>
  <si>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</si>
  <si>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</si>
  <si>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</si>
  <si>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</si>
  <si>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</si>
  <si>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</si>
  <si>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</si>
  <si>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</si>
  <si>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</si>
  <si>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</si>
  <si>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</si>
  <si>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</si>
  <si>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</si>
  <si>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</si>
  <si>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</si>
  <si>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</si>
  <si>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</si>
  <si>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</si>
  <si>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</si>
  <si>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</si>
  <si>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</si>
  <si>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</si>
  <si>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</si>
  <si>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90ª Reunião Ordinária</t>
  </si>
  <si>
    <t>Subemenda nº 1 ao Substitutivo nº 1 - PL 400/25</t>
  </si>
  <si>
    <t>Subemenda nº 2 ao Substitutivo nº 1 - PL 400/25</t>
  </si>
  <si>
    <t>Substitutivo nº 1 - PL 400/25</t>
  </si>
  <si>
    <t>PL 400/25              Art. 1º destacado</t>
  </si>
  <si>
    <t>PL 400/25 Projeto na parte não destacada</t>
  </si>
  <si>
    <t>PL 270/25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</si>
</sst>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2">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45">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E1057"/>
  <sheetViews>
    <sheetView tabSelected="1" topLeftCell="B1" zoomScale="90" zoomScaleNormal="90" workbookViewId="0">
      <selection activeCell="R20" sqref="R20"/>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3" width="18.140625" customWidth="1"/>
    <col min="1012" max="1020" width="11.5703125" customWidth="1"/>
  </cols>
  <sheetData>
    <row r="1" spans="1:1019" ht="15" x14ac:dyDescent="0.25">
      <c r="A1" s="1" t="s">
        <v>0</v>
      </c>
      <c r="B1" s="1"/>
      <c r="C1" s="1"/>
      <c r="D1" s="2" t="s">
        <v>66</v>
      </c>
      <c r="E1" s="1" t="s">
        <v>1</v>
      </c>
      <c r="F1" s="3">
        <v>45944</v>
      </c>
      <c r="G1" s="4" t="s">
        <v>2</v>
      </c>
    </row>
    <row r="2" spans="1:1019" ht="15" hidden="1" customHeight="1" x14ac:dyDescent="0.25">
      <c r="D2" s="2">
        <f>COUNTA(G3:II3)</f>
        <v>7</v>
      </c>
      <c r="E2" s="2"/>
      <c r="F2" s="2"/>
    </row>
    <row r="3" spans="1:1019" s="5" customFormat="1" ht="51" x14ac:dyDescent="0.2">
      <c r="A3" s="5" t="s">
        <v>3</v>
      </c>
      <c r="B3" s="5" t="s">
        <v>4</v>
      </c>
      <c r="C3" s="5" t="s">
        <v>5</v>
      </c>
      <c r="D3" s="5" t="s">
        <v>6</v>
      </c>
      <c r="F3" s="5" t="s">
        <v>7</v>
      </c>
      <c r="G3" s="5" t="s">
        <v>8</v>
      </c>
      <c r="H3" s="6" t="s">
        <v>67</v>
      </c>
      <c r="I3" s="6" t="s">
        <v>68</v>
      </c>
      <c r="J3" s="6" t="s">
        <v>69</v>
      </c>
      <c r="K3" s="6" t="s">
        <v>70</v>
      </c>
      <c r="L3" s="6" t="s">
        <v>71</v>
      </c>
      <c r="M3" s="6" t="s">
        <v>72</v>
      </c>
      <c r="II3" s="7"/>
      <c r="ALX3"/>
      <c r="ALY3"/>
      <c r="ALZ3"/>
      <c r="AMA3"/>
      <c r="AMB3"/>
      <c r="AMC3"/>
      <c r="AMD3"/>
      <c r="AME3"/>
    </row>
    <row r="4" spans="1:1019" s="8" customFormat="1" x14ac:dyDescent="0.2">
      <c r="A4" s="8">
        <f ca="1">COUNTIF(G4:OFFSET(G4,0,$D$2-1),"P")+COUNTIF(G4:OFFSET(G4,0,$D$2-1),"X")</f>
        <v>7</v>
      </c>
      <c r="B4" s="8">
        <f t="shared" ref="B4:B44" si="0">D$2</f>
        <v>7</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J4" s="8" t="s">
        <v>9</v>
      </c>
      <c r="K4" s="8" t="s">
        <v>9</v>
      </c>
      <c r="L4" s="8" t="s">
        <v>9</v>
      </c>
      <c r="M4" s="8" t="s">
        <v>9</v>
      </c>
      <c r="ALX4"/>
      <c r="ALY4"/>
      <c r="ALZ4"/>
      <c r="AMA4"/>
      <c r="AMB4"/>
      <c r="AMC4"/>
      <c r="AMD4"/>
      <c r="AME4"/>
    </row>
    <row r="5" spans="1:1019" s="8" customFormat="1" x14ac:dyDescent="0.2">
      <c r="A5" s="8">
        <f ca="1">COUNTIF(G5:OFFSET(G5,0,$D$2-1),"P")+COUNTIF(G5:OFFSET(G5,0,$D$2-1),"X")</f>
        <v>6</v>
      </c>
      <c r="B5" s="8">
        <f t="shared" si="0"/>
        <v>7</v>
      </c>
      <c r="C5" s="9">
        <f ca="1">(COUNTIF(G5:OFFSET(G5,0,$D$2-1),"P")/$D$2)+(COUNTIF(G5:OFFSET(G5,0,$D$2-1),"X")/$D$2)</f>
        <v>0.8571428571428571</v>
      </c>
      <c r="D5" s="10" t="str">
        <f t="shared" ca="1" si="1"/>
        <v>PRESENTE</v>
      </c>
      <c r="E5" s="10" t="str">
        <f t="shared" ca="1" si="2"/>
        <v>P</v>
      </c>
      <c r="F5" s="10" t="s">
        <v>28</v>
      </c>
      <c r="G5" s="8" t="s">
        <v>9</v>
      </c>
      <c r="H5" s="8" t="s">
        <v>9</v>
      </c>
      <c r="I5" s="8" t="s">
        <v>9</v>
      </c>
      <c r="J5" s="8" t="s">
        <v>9</v>
      </c>
      <c r="K5" s="8" t="s">
        <v>9</v>
      </c>
      <c r="L5" s="8" t="s">
        <v>9</v>
      </c>
      <c r="M5" s="8" t="s">
        <v>15</v>
      </c>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ALX5"/>
      <c r="ALY5"/>
      <c r="ALZ5"/>
      <c r="AMA5"/>
      <c r="AMB5"/>
      <c r="AMC5"/>
      <c r="AMD5"/>
      <c r="AME5"/>
    </row>
    <row r="6" spans="1:1019" s="8" customFormat="1" x14ac:dyDescent="0.2">
      <c r="A6" s="8">
        <f ca="1">COUNTIF(G6:OFFSET(G6,0,$D$2-1),"P")+COUNTIF(G6:OFFSET(G6,0,$D$2-1),"X")</f>
        <v>7</v>
      </c>
      <c r="B6" s="8">
        <f t="shared" si="0"/>
        <v>7</v>
      </c>
      <c r="C6" s="9">
        <f ca="1">(COUNTIF(G6:OFFSET(G6,0,$D$2-1),"P")/$D$2)+(COUNTIF(G6:OFFSET(G6,0,$D$2-1),"X")/$D$2)</f>
        <v>1</v>
      </c>
      <c r="D6" s="10" t="str">
        <f t="shared" ca="1" si="1"/>
        <v>PRESENTE</v>
      </c>
      <c r="E6" s="10" t="str">
        <f t="shared" ca="1" si="2"/>
        <v>P</v>
      </c>
      <c r="F6" s="10" t="s">
        <v>10</v>
      </c>
      <c r="G6" s="8" t="s">
        <v>9</v>
      </c>
      <c r="H6" s="8" t="s">
        <v>9</v>
      </c>
      <c r="I6" s="8" t="s">
        <v>9</v>
      </c>
      <c r="J6" s="8" t="s">
        <v>9</v>
      </c>
      <c r="K6" s="8" t="s">
        <v>9</v>
      </c>
      <c r="L6" s="8" t="s">
        <v>9</v>
      </c>
      <c r="M6" s="8" t="s">
        <v>9</v>
      </c>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ALX6"/>
      <c r="ALY6"/>
      <c r="ALZ6"/>
      <c r="AMA6"/>
      <c r="AMB6"/>
      <c r="AMC6"/>
      <c r="AMD6"/>
      <c r="AME6"/>
    </row>
    <row r="7" spans="1:1019" s="8" customFormat="1" x14ac:dyDescent="0.2">
      <c r="A7" s="8">
        <f ca="1">COUNTIF(G7:OFFSET(G7,0,$D$2-1),"P")+COUNTIF(G7:OFFSET(G7,0,$D$2-1),"X")</f>
        <v>7</v>
      </c>
      <c r="B7" s="8">
        <f t="shared" si="0"/>
        <v>7</v>
      </c>
      <c r="C7" s="9">
        <f ca="1">(COUNTIF(G7:OFFSET(G7,0,$D$2-1),"P")/$D$2)+(COUNTIF(G7:OFFSET(G7,0,$D$2-1),"X")/$D$2)</f>
        <v>1</v>
      </c>
      <c r="D7" s="10" t="str">
        <f t="shared" ca="1" si="1"/>
        <v>PRESENTE</v>
      </c>
      <c r="E7" s="10" t="str">
        <f t="shared" ca="1" si="2"/>
        <v>P</v>
      </c>
      <c r="F7" s="10" t="s">
        <v>29</v>
      </c>
      <c r="G7" s="8" t="s">
        <v>9</v>
      </c>
      <c r="H7" s="8" t="s">
        <v>9</v>
      </c>
      <c r="I7" s="8" t="s">
        <v>9</v>
      </c>
      <c r="J7" s="8" t="s">
        <v>9</v>
      </c>
      <c r="K7" s="8" t="s">
        <v>9</v>
      </c>
      <c r="L7" s="8" t="s">
        <v>9</v>
      </c>
      <c r="M7" s="8" t="s">
        <v>9</v>
      </c>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ALX7"/>
      <c r="ALY7"/>
      <c r="ALZ7"/>
      <c r="AMA7"/>
      <c r="AMB7"/>
      <c r="AMC7"/>
      <c r="AMD7"/>
      <c r="AME7"/>
    </row>
    <row r="8" spans="1:1019" s="8" customFormat="1" x14ac:dyDescent="0.2">
      <c r="A8" s="8">
        <f ca="1">COUNTIF(G8:OFFSET(G8,0,$D$2-1),"P")+COUNTIF(G8:OFFSET(G8,0,$D$2-1),"X")</f>
        <v>7</v>
      </c>
      <c r="B8" s="8">
        <f t="shared" si="0"/>
        <v>7</v>
      </c>
      <c r="C8" s="9">
        <f ca="1">(COUNTIF(G8:OFFSET(G8,0,$D$2-1),"P")/$D$2)+(COUNTIF(G8:OFFSET(G8,0,$D$2-1),"X")/$D$2)</f>
        <v>1</v>
      </c>
      <c r="D8" s="10" t="str">
        <f t="shared" ca="1" si="1"/>
        <v>PRESENTE</v>
      </c>
      <c r="E8" s="10" t="str">
        <f t="shared" ca="1" si="2"/>
        <v>P</v>
      </c>
      <c r="F8" s="10" t="s">
        <v>30</v>
      </c>
      <c r="G8" s="8" t="s">
        <v>9</v>
      </c>
      <c r="H8" s="8" t="s">
        <v>9</v>
      </c>
      <c r="I8" s="8" t="s">
        <v>9</v>
      </c>
      <c r="J8" s="8" t="s">
        <v>9</v>
      </c>
      <c r="K8" s="8" t="s">
        <v>9</v>
      </c>
      <c r="L8" s="8" t="s">
        <v>9</v>
      </c>
      <c r="M8" s="8" t="s">
        <v>9</v>
      </c>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ALX8"/>
      <c r="ALY8"/>
      <c r="ALZ8"/>
      <c r="AMA8"/>
      <c r="AMB8"/>
      <c r="AMC8"/>
      <c r="AMD8"/>
      <c r="AME8"/>
    </row>
    <row r="9" spans="1:1019" s="8" customFormat="1" x14ac:dyDescent="0.2">
      <c r="A9" s="8">
        <f ca="1">COUNTIF(G9:OFFSET(G9,0,$D$2-1),"P")+COUNTIF(G9:OFFSET(G9,0,$D$2-1),"X")</f>
        <v>7</v>
      </c>
      <c r="B9" s="8">
        <f t="shared" si="0"/>
        <v>7</v>
      </c>
      <c r="C9" s="9">
        <f ca="1">(COUNTIF(G9:OFFSET(G9,0,$D$2-1),"P")/$D$2)+(COUNTIF(G9:OFFSET(G9,0,$D$2-1),"X")/$D$2)</f>
        <v>1</v>
      </c>
      <c r="D9" s="10" t="str">
        <f t="shared" ca="1" si="1"/>
        <v>PRESENTE</v>
      </c>
      <c r="E9" s="10" t="str">
        <f t="shared" ca="1" si="2"/>
        <v>P</v>
      </c>
      <c r="F9" s="10" t="s">
        <v>31</v>
      </c>
      <c r="G9" s="8" t="s">
        <v>9</v>
      </c>
      <c r="H9" s="8" t="s">
        <v>9</v>
      </c>
      <c r="I9" s="8" t="s">
        <v>9</v>
      </c>
      <c r="J9" s="8" t="s">
        <v>9</v>
      </c>
      <c r="K9" s="8" t="s">
        <v>9</v>
      </c>
      <c r="L9" s="8" t="s">
        <v>9</v>
      </c>
      <c r="M9" s="8" t="s">
        <v>9</v>
      </c>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ALX9"/>
      <c r="ALY9"/>
      <c r="ALZ9"/>
      <c r="AMA9"/>
      <c r="AMB9"/>
      <c r="AMC9"/>
      <c r="AMD9"/>
      <c r="AME9"/>
    </row>
    <row r="10" spans="1:1019" s="8" customFormat="1" x14ac:dyDescent="0.2">
      <c r="A10" s="8">
        <f ca="1">COUNTIF(G10:OFFSET(G10,0,$D$2-1),"P")+COUNTIF(G10:OFFSET(G10,0,$D$2-1),"X")</f>
        <v>7</v>
      </c>
      <c r="B10" s="8">
        <f t="shared" si="0"/>
        <v>7</v>
      </c>
      <c r="C10" s="9">
        <f ca="1">(COUNTIF(G10:OFFSET(G10,0,$D$2-1),"P")/$D$2)+(COUNTIF(G10:OFFSET(G10,0,$D$2-1),"X")/$D$2)</f>
        <v>1</v>
      </c>
      <c r="D10" s="10" t="str">
        <f t="shared" ca="1" si="1"/>
        <v>PRESENTE</v>
      </c>
      <c r="E10" s="10" t="str">
        <f t="shared" ca="1" si="2"/>
        <v>P</v>
      </c>
      <c r="F10" s="10" t="s">
        <v>32</v>
      </c>
      <c r="G10" s="8" t="s">
        <v>9</v>
      </c>
      <c r="H10" s="8" t="s">
        <v>9</v>
      </c>
      <c r="I10" s="8" t="s">
        <v>9</v>
      </c>
      <c r="J10" s="8" t="s">
        <v>9</v>
      </c>
      <c r="K10" s="8" t="s">
        <v>9</v>
      </c>
      <c r="L10" s="8" t="s">
        <v>9</v>
      </c>
      <c r="M10" s="8" t="s">
        <v>9</v>
      </c>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ALX10"/>
      <c r="ALY10"/>
      <c r="ALZ10"/>
      <c r="AMA10"/>
      <c r="AMB10"/>
      <c r="AMC10"/>
      <c r="AMD10"/>
      <c r="AME10"/>
    </row>
    <row r="11" spans="1:1019" s="8" customFormat="1" x14ac:dyDescent="0.2">
      <c r="A11" s="8">
        <f ca="1">COUNTIF(G11:OFFSET(G11,0,$D$2-1),"P")+COUNTIF(G11:OFFSET(G11,0,$D$2-1),"X")</f>
        <v>7</v>
      </c>
      <c r="B11" s="8">
        <f t="shared" si="0"/>
        <v>7</v>
      </c>
      <c r="C11" s="9">
        <f ca="1">(COUNTIF(G11:OFFSET(G11,0,$D$2-1),"P")/$D$2)+(COUNTIF(G11:OFFSET(G11,0,$D$2-1),"X")/$D$2)</f>
        <v>1</v>
      </c>
      <c r="D11" s="10" t="str">
        <f t="shared" ca="1" si="1"/>
        <v>PRESENTE</v>
      </c>
      <c r="E11" s="10" t="str">
        <f t="shared" ca="1" si="2"/>
        <v>P</v>
      </c>
      <c r="F11" s="10" t="s">
        <v>33</v>
      </c>
      <c r="G11" s="8" t="s">
        <v>9</v>
      </c>
      <c r="H11" s="8" t="s">
        <v>9</v>
      </c>
      <c r="I11" s="8" t="s">
        <v>9</v>
      </c>
      <c r="J11" s="8" t="s">
        <v>9</v>
      </c>
      <c r="K11" s="8" t="s">
        <v>9</v>
      </c>
      <c r="L11" s="8" t="s">
        <v>9</v>
      </c>
      <c r="M11" s="8" t="s">
        <v>9</v>
      </c>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ALX11"/>
      <c r="ALY11"/>
      <c r="ALZ11"/>
      <c r="AMA11"/>
      <c r="AMB11"/>
      <c r="AMC11"/>
      <c r="AMD11"/>
      <c r="AME11"/>
    </row>
    <row r="12" spans="1:1019" s="8" customFormat="1" x14ac:dyDescent="0.2">
      <c r="A12" s="8">
        <f ca="1">COUNTIF(G12:OFFSET(G12,0,$D$2-1),"P")+COUNTIF(G12:OFFSET(G12,0,$D$2-1),"X")</f>
        <v>7</v>
      </c>
      <c r="B12" s="8">
        <f t="shared" si="0"/>
        <v>7</v>
      </c>
      <c r="C12" s="9">
        <f ca="1">(COUNTIF(G12:OFFSET(G12,0,$D$2-1),"P")/$D$2)+(COUNTIF(G12:OFFSET(G12,0,$D$2-1),"X")/$D$2)</f>
        <v>1</v>
      </c>
      <c r="D12" s="10" t="str">
        <f t="shared" ca="1" si="1"/>
        <v>PRESENTE</v>
      </c>
      <c r="E12" s="10" t="str">
        <f t="shared" ca="1" si="2"/>
        <v>P</v>
      </c>
      <c r="F12" s="10" t="s">
        <v>34</v>
      </c>
      <c r="G12" s="8" t="s">
        <v>9</v>
      </c>
      <c r="H12" s="8" t="s">
        <v>9</v>
      </c>
      <c r="I12" s="8" t="s">
        <v>9</v>
      </c>
      <c r="J12" s="8" t="s">
        <v>9</v>
      </c>
      <c r="K12" s="8" t="s">
        <v>9</v>
      </c>
      <c r="L12" s="8" t="s">
        <v>9</v>
      </c>
      <c r="M12" s="8" t="s">
        <v>9</v>
      </c>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ALX12"/>
      <c r="ALY12"/>
      <c r="ALZ12"/>
      <c r="AMA12"/>
      <c r="AMB12"/>
      <c r="AMC12"/>
      <c r="AMD12"/>
      <c r="AME12"/>
    </row>
    <row r="13" spans="1:1019" s="8" customFormat="1" x14ac:dyDescent="0.2">
      <c r="A13" s="8">
        <f ca="1">COUNTIF(G13:OFFSET(G13,0,$D$2-1),"P")+COUNTIF(G13:OFFSET(G13,0,$D$2-1),"X")</f>
        <v>7</v>
      </c>
      <c r="B13" s="8">
        <f t="shared" si="0"/>
        <v>7</v>
      </c>
      <c r="C13" s="9">
        <f ca="1">(COUNTIF(G13:OFFSET(G13,0,$D$2-1),"P")/$D$2)+(COUNTIF(G13:OFFSET(G13,0,$D$2-1),"X")/$D$2)</f>
        <v>1</v>
      </c>
      <c r="D13" s="10" t="str">
        <f t="shared" ca="1" si="1"/>
        <v>PRESENTE</v>
      </c>
      <c r="E13" s="10" t="str">
        <f t="shared" ca="1" si="2"/>
        <v>P</v>
      </c>
      <c r="F13" s="10" t="s">
        <v>35</v>
      </c>
      <c r="G13" s="8" t="s">
        <v>9</v>
      </c>
      <c r="H13" s="8" t="s">
        <v>9</v>
      </c>
      <c r="I13" s="8" t="s">
        <v>9</v>
      </c>
      <c r="J13" s="8" t="s">
        <v>9</v>
      </c>
      <c r="K13" s="8" t="s">
        <v>9</v>
      </c>
      <c r="L13" s="8" t="s">
        <v>9</v>
      </c>
      <c r="M13" s="8" t="s">
        <v>9</v>
      </c>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ALX13"/>
      <c r="ALY13"/>
      <c r="ALZ13"/>
      <c r="AMA13"/>
      <c r="AMB13"/>
      <c r="AMC13"/>
      <c r="AMD13"/>
      <c r="AME13"/>
    </row>
    <row r="14" spans="1:1019" s="8" customFormat="1" x14ac:dyDescent="0.2">
      <c r="A14" s="8">
        <f ca="1">COUNTIF(G14:OFFSET(G14,0,$D$2-1),"P")+COUNTIF(G14:OFFSET(G14,0,$D$2-1),"X")</f>
        <v>7</v>
      </c>
      <c r="B14" s="8">
        <f t="shared" si="0"/>
        <v>7</v>
      </c>
      <c r="C14" s="9">
        <f ca="1">(COUNTIF(G14:OFFSET(G14,0,$D$2-1),"P")/$D$2)+(COUNTIF(G14:OFFSET(G14,0,$D$2-1),"X")/$D$2)</f>
        <v>1</v>
      </c>
      <c r="D14" s="10" t="str">
        <f t="shared" ca="1" si="1"/>
        <v>PRESENTE</v>
      </c>
      <c r="E14" s="10" t="str">
        <f t="shared" ca="1" si="2"/>
        <v>P</v>
      </c>
      <c r="F14" s="10" t="s">
        <v>11</v>
      </c>
      <c r="G14" s="8" t="s">
        <v>9</v>
      </c>
      <c r="H14" s="8" t="s">
        <v>23</v>
      </c>
      <c r="I14" s="8" t="s">
        <v>23</v>
      </c>
      <c r="J14" s="8" t="s">
        <v>23</v>
      </c>
      <c r="K14" s="8" t="s">
        <v>23</v>
      </c>
      <c r="L14" s="8" t="s">
        <v>23</v>
      </c>
      <c r="M14" s="8" t="s">
        <v>23</v>
      </c>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ALX14"/>
      <c r="ALY14"/>
      <c r="ALZ14"/>
      <c r="AMA14"/>
      <c r="AMB14"/>
      <c r="AMC14"/>
      <c r="AMD14"/>
      <c r="AME14"/>
    </row>
    <row r="15" spans="1:1019" s="8" customFormat="1" x14ac:dyDescent="0.2">
      <c r="A15" s="8">
        <f ca="1">COUNTIF(G15:OFFSET(G15,0,$D$2-1),"P")+COUNTIF(G15:OFFSET(G15,0,$D$2-1),"X")</f>
        <v>7</v>
      </c>
      <c r="B15" s="8">
        <f t="shared" si="0"/>
        <v>7</v>
      </c>
      <c r="C15" s="9">
        <f ca="1">(COUNTIF(G15:OFFSET(G15,0,$D$2-1),"P")/$D$2)+(COUNTIF(G15:OFFSET(G15,0,$D$2-1),"X")/$D$2)</f>
        <v>1</v>
      </c>
      <c r="D15" s="10" t="str">
        <f t="shared" ca="1" si="1"/>
        <v>PRESENTE</v>
      </c>
      <c r="E15" s="10" t="str">
        <f t="shared" ca="1" si="2"/>
        <v>P</v>
      </c>
      <c r="F15" s="10" t="s">
        <v>36</v>
      </c>
      <c r="G15" s="8" t="s">
        <v>9</v>
      </c>
      <c r="H15" s="8" t="s">
        <v>9</v>
      </c>
      <c r="I15" s="8" t="s">
        <v>9</v>
      </c>
      <c r="J15" s="8" t="s">
        <v>9</v>
      </c>
      <c r="K15" s="8" t="s">
        <v>9</v>
      </c>
      <c r="L15" s="8" t="s">
        <v>9</v>
      </c>
      <c r="M15" s="8" t="s">
        <v>9</v>
      </c>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ALX15"/>
      <c r="ALY15"/>
      <c r="ALZ15"/>
      <c r="AMA15"/>
      <c r="AMB15"/>
      <c r="AMC15"/>
      <c r="AMD15"/>
      <c r="AME15"/>
    </row>
    <row r="16" spans="1:1019" s="8" customFormat="1" x14ac:dyDescent="0.2">
      <c r="A16" s="8">
        <f ca="1">COUNTIF(G16:OFFSET(G16,0,$D$2-1),"P")+COUNTIF(G16:OFFSET(G16,0,$D$2-1),"X")</f>
        <v>7</v>
      </c>
      <c r="B16" s="8">
        <f t="shared" si="0"/>
        <v>7</v>
      </c>
      <c r="C16" s="9">
        <f ca="1">(COUNTIF(G16:OFFSET(G16,0,$D$2-1),"P")/$D$2)+(COUNTIF(G16:OFFSET(G16,0,$D$2-1),"X")/$D$2)</f>
        <v>1</v>
      </c>
      <c r="D16" s="10" t="str">
        <f t="shared" ca="1" si="1"/>
        <v>PRESENTE</v>
      </c>
      <c r="E16" s="10" t="str">
        <f t="shared" ca="1" si="2"/>
        <v>P</v>
      </c>
      <c r="F16" s="10" t="s">
        <v>37</v>
      </c>
      <c r="G16" s="8" t="s">
        <v>9</v>
      </c>
      <c r="H16" s="8" t="s">
        <v>9</v>
      </c>
      <c r="I16" s="8" t="s">
        <v>9</v>
      </c>
      <c r="J16" s="8" t="s">
        <v>9</v>
      </c>
      <c r="K16" s="8" t="s">
        <v>9</v>
      </c>
      <c r="L16" s="8" t="s">
        <v>9</v>
      </c>
      <c r="M16" s="8" t="s">
        <v>9</v>
      </c>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ALX16"/>
      <c r="ALY16"/>
      <c r="ALZ16"/>
      <c r="AMA16"/>
      <c r="AMB16"/>
      <c r="AMC16"/>
      <c r="AMD16"/>
      <c r="AME16"/>
    </row>
    <row r="17" spans="1:1019" s="8" customFormat="1" x14ac:dyDescent="0.2">
      <c r="A17" s="8">
        <f ca="1">COUNTIF(G17:OFFSET(G17,0,$D$2-1),"P")+COUNTIF(G17:OFFSET(G17,0,$D$2-1),"X")</f>
        <v>7</v>
      </c>
      <c r="B17" s="8">
        <f t="shared" si="0"/>
        <v>7</v>
      </c>
      <c r="C17" s="9">
        <f ca="1">(COUNTIF(G17:OFFSET(G17,0,$D$2-1),"P")/$D$2)+(COUNTIF(G17:OFFSET(G17,0,$D$2-1),"X")/$D$2)</f>
        <v>1</v>
      </c>
      <c r="D17" s="10" t="str">
        <f t="shared" ca="1" si="1"/>
        <v>PRESENTE</v>
      </c>
      <c r="E17" s="10" t="str">
        <f t="shared" ca="1" si="2"/>
        <v>P</v>
      </c>
      <c r="F17" s="10" t="s">
        <v>38</v>
      </c>
      <c r="G17" s="8" t="s">
        <v>9</v>
      </c>
      <c r="H17" s="8" t="s">
        <v>9</v>
      </c>
      <c r="I17" s="8" t="s">
        <v>9</v>
      </c>
      <c r="J17" s="8" t="s">
        <v>9</v>
      </c>
      <c r="K17" s="8" t="s">
        <v>9</v>
      </c>
      <c r="L17" s="8" t="s">
        <v>9</v>
      </c>
      <c r="M17" s="8" t="s">
        <v>9</v>
      </c>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ALX17"/>
      <c r="ALY17"/>
      <c r="ALZ17"/>
      <c r="AMA17"/>
      <c r="AMB17"/>
      <c r="AMC17"/>
      <c r="AMD17"/>
      <c r="AME17"/>
    </row>
    <row r="18" spans="1:1019" s="8" customFormat="1" x14ac:dyDescent="0.2">
      <c r="A18" s="8">
        <f ca="1">COUNTIF(G18:OFFSET(G18,0,$D$2-1),"P")+COUNTIF(G18:OFFSET(G18,0,$D$2-1),"X")</f>
        <v>7</v>
      </c>
      <c r="B18" s="8">
        <f t="shared" si="0"/>
        <v>7</v>
      </c>
      <c r="C18" s="9">
        <f ca="1">(COUNTIF(G18:OFFSET(G18,0,$D$2-1),"P")/$D$2)+(COUNTIF(G18:OFFSET(G18,0,$D$2-1),"X")/$D$2)</f>
        <v>1</v>
      </c>
      <c r="D18" s="10" t="str">
        <f t="shared" ca="1" si="1"/>
        <v>PRESENTE</v>
      </c>
      <c r="E18" s="10"/>
      <c r="F18" s="10" t="s">
        <v>39</v>
      </c>
      <c r="G18" s="8" t="s">
        <v>9</v>
      </c>
      <c r="H18" s="8" t="s">
        <v>9</v>
      </c>
      <c r="I18" s="8" t="s">
        <v>9</v>
      </c>
      <c r="J18" s="8" t="s">
        <v>9</v>
      </c>
      <c r="K18" s="8" t="s">
        <v>9</v>
      </c>
      <c r="L18" s="8" t="s">
        <v>9</v>
      </c>
      <c r="M18" s="8" t="s">
        <v>9</v>
      </c>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ALX18"/>
      <c r="ALY18"/>
      <c r="ALZ18"/>
      <c r="AMA18"/>
      <c r="AMB18"/>
      <c r="AMC18"/>
      <c r="AMD18"/>
      <c r="AME18"/>
    </row>
    <row r="19" spans="1:1019" s="8" customFormat="1" x14ac:dyDescent="0.2">
      <c r="A19" s="8">
        <f ca="1">COUNTIF(G19:OFFSET(G19,0,$D$2-1),"P")+COUNTIF(G19:OFFSET(G19,0,$D$2-1),"X")</f>
        <v>7</v>
      </c>
      <c r="B19" s="8">
        <f t="shared" si="0"/>
        <v>7</v>
      </c>
      <c r="C19" s="9">
        <f ca="1">(COUNTIF(G19:OFFSET(G19,0,$D$2-1),"P")/$D$2)+(COUNTIF(G19:OFFSET(G19,0,$D$2-1),"X")/$D$2)</f>
        <v>1</v>
      </c>
      <c r="D19" s="10" t="str">
        <f t="shared" ca="1" si="1"/>
        <v>PRESENTE</v>
      </c>
      <c r="E19" s="10" t="str">
        <f t="shared" ref="E19:E32" ca="1" si="3">IF($C18&gt;=0.5,"P","F")</f>
        <v>P</v>
      </c>
      <c r="F19" s="10" t="s">
        <v>40</v>
      </c>
      <c r="G19" s="8" t="s">
        <v>9</v>
      </c>
      <c r="H19" s="8" t="s">
        <v>9</v>
      </c>
      <c r="I19" s="8" t="s">
        <v>9</v>
      </c>
      <c r="J19" s="8" t="s">
        <v>9</v>
      </c>
      <c r="K19" s="8" t="s">
        <v>9</v>
      </c>
      <c r="L19" s="8" t="s">
        <v>9</v>
      </c>
      <c r="M19" s="8" t="s">
        <v>9</v>
      </c>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ALX19"/>
      <c r="ALY19"/>
      <c r="ALZ19"/>
      <c r="AMA19"/>
      <c r="AMB19"/>
      <c r="AMC19"/>
      <c r="AMD19"/>
      <c r="AME19"/>
    </row>
    <row r="20" spans="1:1019" s="8" customFormat="1" x14ac:dyDescent="0.2">
      <c r="A20" s="8">
        <f ca="1">COUNTIF(G20:OFFSET(G20,0,$D$2-1),"P")+COUNTIF(G20:OFFSET(G20,0,$D$2-1),"X")</f>
        <v>7</v>
      </c>
      <c r="B20" s="8">
        <f t="shared" si="0"/>
        <v>7</v>
      </c>
      <c r="C20" s="9">
        <f ca="1">(COUNTIF(G20:OFFSET(G20,0,$D$2-1),"P")/$D$2)+(COUNTIF(G20:OFFSET(G20,0,$D$2-1),"X")/$D$2)</f>
        <v>1</v>
      </c>
      <c r="D20" s="10" t="str">
        <f t="shared" ca="1" si="1"/>
        <v>PRESENTE</v>
      </c>
      <c r="E20" s="10" t="str">
        <f t="shared" ca="1" si="3"/>
        <v>P</v>
      </c>
      <c r="F20" s="10" t="s">
        <v>41</v>
      </c>
      <c r="G20" s="8" t="s">
        <v>9</v>
      </c>
      <c r="H20" s="8" t="s">
        <v>9</v>
      </c>
      <c r="I20" s="8" t="s">
        <v>9</v>
      </c>
      <c r="J20" s="8" t="s">
        <v>9</v>
      </c>
      <c r="K20" s="8" t="s">
        <v>9</v>
      </c>
      <c r="L20" s="8" t="s">
        <v>9</v>
      </c>
      <c r="M20" s="8" t="s">
        <v>9</v>
      </c>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ALX20"/>
      <c r="ALY20"/>
      <c r="ALZ20"/>
      <c r="AMA20"/>
      <c r="AMB20"/>
      <c r="AMC20"/>
      <c r="AMD20"/>
      <c r="AME20"/>
    </row>
    <row r="21" spans="1:1019" s="8" customFormat="1" x14ac:dyDescent="0.2">
      <c r="A21" s="8">
        <f ca="1">COUNTIF(G21:OFFSET(G21,0,$D$2-1),"P")+COUNTIF(G21:OFFSET(G21,0,$D$2-1),"X")</f>
        <v>7</v>
      </c>
      <c r="B21" s="8">
        <f t="shared" si="0"/>
        <v>7</v>
      </c>
      <c r="C21" s="9">
        <f ca="1">(COUNTIF(G21:OFFSET(G21,0,$D$2-1),"P")/$D$2)+(COUNTIF(G21:OFFSET(G21,0,$D$2-1),"X")/$D$2)</f>
        <v>1</v>
      </c>
      <c r="D21" s="10" t="str">
        <f t="shared" ca="1" si="1"/>
        <v>PRESENTE</v>
      </c>
      <c r="E21" s="10" t="str">
        <f t="shared" ca="1" si="3"/>
        <v>P</v>
      </c>
      <c r="F21" s="10" t="s">
        <v>42</v>
      </c>
      <c r="G21" s="8" t="s">
        <v>9</v>
      </c>
      <c r="H21" s="8" t="s">
        <v>9</v>
      </c>
      <c r="I21" s="8" t="s">
        <v>9</v>
      </c>
      <c r="J21" s="8" t="s">
        <v>9</v>
      </c>
      <c r="K21" s="8" t="s">
        <v>9</v>
      </c>
      <c r="L21" s="8" t="s">
        <v>9</v>
      </c>
      <c r="M21" s="8" t="s">
        <v>9</v>
      </c>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ALX21"/>
      <c r="ALY21"/>
      <c r="ALZ21"/>
      <c r="AMA21"/>
      <c r="AMB21"/>
      <c r="AMC21"/>
      <c r="AMD21"/>
      <c r="AME21"/>
    </row>
    <row r="22" spans="1:1019" s="8" customFormat="1" x14ac:dyDescent="0.2">
      <c r="A22" s="8">
        <f ca="1">COUNTIF(G22:OFFSET(G22,0,$D$2-1),"P")+COUNTIF(G22:OFFSET(G22,0,$D$2-1),"X")</f>
        <v>7</v>
      </c>
      <c r="B22" s="8">
        <f t="shared" si="0"/>
        <v>7</v>
      </c>
      <c r="C22" s="9">
        <f ca="1">(COUNTIF(G22:OFFSET(G22,0,$D$2-1),"P")/$D$2)+(COUNTIF(G22:OFFSET(G22,0,$D$2-1),"X")/$D$2)</f>
        <v>1</v>
      </c>
      <c r="D22" s="10" t="str">
        <f t="shared" ca="1" si="1"/>
        <v>PRESENTE</v>
      </c>
      <c r="E22" s="10" t="str">
        <f t="shared" ca="1" si="3"/>
        <v>P</v>
      </c>
      <c r="F22" s="10" t="s">
        <v>43</v>
      </c>
      <c r="G22" s="8" t="s">
        <v>9</v>
      </c>
      <c r="H22" s="8" t="s">
        <v>9</v>
      </c>
      <c r="I22" s="8" t="s">
        <v>9</v>
      </c>
      <c r="J22" s="8" t="s">
        <v>9</v>
      </c>
      <c r="K22" s="8" t="s">
        <v>9</v>
      </c>
      <c r="L22" s="8" t="s">
        <v>9</v>
      </c>
      <c r="M22" s="8" t="s">
        <v>9</v>
      </c>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ALX22"/>
      <c r="ALY22"/>
      <c r="ALZ22"/>
      <c r="AMA22"/>
      <c r="AMB22"/>
      <c r="AMC22"/>
      <c r="AMD22"/>
      <c r="AME22"/>
    </row>
    <row r="23" spans="1:1019" s="8" customFormat="1" x14ac:dyDescent="0.2">
      <c r="A23" s="8">
        <f ca="1">COUNTIF(G23:OFFSET(G23,0,$D$2-1),"P")+COUNTIF(G23:OFFSET(G23,0,$D$2-1),"X")</f>
        <v>7</v>
      </c>
      <c r="B23" s="8">
        <f t="shared" si="0"/>
        <v>7</v>
      </c>
      <c r="C23" s="9">
        <f ca="1">(COUNTIF(G23:OFFSET(G23,0,$D$2-1),"P")/$D$2)+(COUNTIF(G23:OFFSET(G23,0,$D$2-1),"X")/$D$2)</f>
        <v>1</v>
      </c>
      <c r="D23" s="10" t="str">
        <f t="shared" ca="1" si="1"/>
        <v>PRESENTE</v>
      </c>
      <c r="E23" s="10" t="str">
        <f t="shared" ca="1" si="3"/>
        <v>P</v>
      </c>
      <c r="F23" s="10" t="s">
        <v>44</v>
      </c>
      <c r="G23" s="8" t="s">
        <v>9</v>
      </c>
      <c r="H23" s="8" t="s">
        <v>9</v>
      </c>
      <c r="I23" s="8" t="s">
        <v>9</v>
      </c>
      <c r="J23" s="8" t="s">
        <v>9</v>
      </c>
      <c r="K23" s="8" t="s">
        <v>9</v>
      </c>
      <c r="L23" s="8" t="s">
        <v>9</v>
      </c>
      <c r="M23" s="8" t="s">
        <v>9</v>
      </c>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ALX23"/>
      <c r="ALY23"/>
      <c r="ALZ23"/>
      <c r="AMA23"/>
      <c r="AMB23"/>
      <c r="AMC23"/>
      <c r="AMD23"/>
      <c r="AME23"/>
    </row>
    <row r="24" spans="1:1019" s="8" customFormat="1" x14ac:dyDescent="0.2">
      <c r="A24" s="8">
        <f ca="1">COUNTIF(G24:OFFSET(G24,0,$D$2-1),"P")+COUNTIF(G24:OFFSET(G24,0,$D$2-1),"X")</f>
        <v>7</v>
      </c>
      <c r="B24" s="8">
        <f t="shared" si="0"/>
        <v>7</v>
      </c>
      <c r="C24" s="9">
        <f ca="1">(COUNTIF(G24:OFFSET(G24,0,$D$2-1),"P")/$D$2)+(COUNTIF(G24:OFFSET(G24,0,$D$2-1),"X")/$D$2)</f>
        <v>1</v>
      </c>
      <c r="D24" s="10" t="str">
        <f t="shared" ca="1" si="1"/>
        <v>PRESENTE</v>
      </c>
      <c r="E24" s="10" t="str">
        <f t="shared" ca="1" si="3"/>
        <v>P</v>
      </c>
      <c r="F24" s="10" t="s">
        <v>65</v>
      </c>
      <c r="G24" s="8" t="s">
        <v>9</v>
      </c>
      <c r="H24" s="8" t="s">
        <v>9</v>
      </c>
      <c r="I24" s="8" t="s">
        <v>9</v>
      </c>
      <c r="J24" s="8" t="s">
        <v>9</v>
      </c>
      <c r="K24" s="8" t="s">
        <v>9</v>
      </c>
      <c r="L24" s="8" t="s">
        <v>9</v>
      </c>
      <c r="M24" s="8" t="s">
        <v>9</v>
      </c>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ALX24"/>
      <c r="ALY24"/>
      <c r="ALZ24"/>
      <c r="AMA24"/>
      <c r="AMB24"/>
      <c r="AMC24"/>
      <c r="AMD24"/>
      <c r="AME24"/>
    </row>
    <row r="25" spans="1:1019" s="8" customFormat="1" x14ac:dyDescent="0.2">
      <c r="A25" s="8">
        <f ca="1">COUNTIF(G25:OFFSET(G25,0,$D$2-1),"P")+COUNTIF(G25:OFFSET(G25,0,$D$2-1),"X")</f>
        <v>7</v>
      </c>
      <c r="B25" s="8">
        <f t="shared" si="0"/>
        <v>7</v>
      </c>
      <c r="C25" s="9">
        <f ca="1">(COUNTIF(G25:OFFSET(G25,0,$D$2-1),"P")/$D$2)+(COUNTIF(G25:OFFSET(G25,0,$D$2-1),"X")/$D$2)</f>
        <v>1</v>
      </c>
      <c r="D25" s="10" t="str">
        <f t="shared" ca="1" si="1"/>
        <v>PRESENTE</v>
      </c>
      <c r="E25" s="10" t="str">
        <f t="shared" ca="1" si="3"/>
        <v>P</v>
      </c>
      <c r="F25" s="10" t="s">
        <v>45</v>
      </c>
      <c r="G25" s="8" t="s">
        <v>9</v>
      </c>
      <c r="H25" s="8" t="s">
        <v>9</v>
      </c>
      <c r="I25" s="8" t="s">
        <v>9</v>
      </c>
      <c r="J25" s="8" t="s">
        <v>9</v>
      </c>
      <c r="K25" s="8" t="s">
        <v>9</v>
      </c>
      <c r="L25" s="8" t="s">
        <v>9</v>
      </c>
      <c r="M25" s="8" t="s">
        <v>9</v>
      </c>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ALX25"/>
      <c r="ALY25"/>
      <c r="ALZ25"/>
      <c r="AMA25"/>
      <c r="AMB25"/>
      <c r="AMC25"/>
      <c r="AMD25"/>
      <c r="AME25"/>
    </row>
    <row r="26" spans="1:1019" s="8" customFormat="1" x14ac:dyDescent="0.2">
      <c r="A26" s="8">
        <f ca="1">COUNTIF(G26:OFFSET(G26,0,$D$2-1),"P")+COUNTIF(G26:OFFSET(G26,0,$D$2-1),"X")</f>
        <v>7</v>
      </c>
      <c r="B26" s="8">
        <f t="shared" si="0"/>
        <v>7</v>
      </c>
      <c r="C26" s="9">
        <f ca="1">(COUNTIF(G26:OFFSET(G26,0,$D$2-1),"P")/$D$2)+(COUNTIF(G26:OFFSET(G26,0,$D$2-1),"X")/$D$2)</f>
        <v>1</v>
      </c>
      <c r="D26" s="10" t="str">
        <f t="shared" ca="1" si="1"/>
        <v>PRESENTE</v>
      </c>
      <c r="E26" s="10" t="str">
        <f t="shared" ca="1" si="3"/>
        <v>P</v>
      </c>
      <c r="F26" s="10" t="s">
        <v>46</v>
      </c>
      <c r="G26" s="8" t="s">
        <v>9</v>
      </c>
      <c r="H26" s="8" t="s">
        <v>9</v>
      </c>
      <c r="I26" s="8" t="s">
        <v>9</v>
      </c>
      <c r="J26" s="8" t="s">
        <v>9</v>
      </c>
      <c r="K26" s="8" t="s">
        <v>9</v>
      </c>
      <c r="L26" s="8" t="s">
        <v>9</v>
      </c>
      <c r="M26" s="8" t="s">
        <v>9</v>
      </c>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ALX26"/>
      <c r="ALY26"/>
      <c r="ALZ26"/>
      <c r="AMA26"/>
      <c r="AMB26"/>
      <c r="AMC26"/>
      <c r="AMD26"/>
      <c r="AME26"/>
    </row>
    <row r="27" spans="1:1019" s="8" customFormat="1" x14ac:dyDescent="0.2">
      <c r="A27" s="8">
        <f ca="1">COUNTIF(G27:OFFSET(G27,0,$D$2-1),"P")+COUNTIF(G27:OFFSET(G27,0,$D$2-1),"X")</f>
        <v>7</v>
      </c>
      <c r="B27" s="8">
        <f t="shared" si="0"/>
        <v>7</v>
      </c>
      <c r="C27" s="9">
        <f ca="1">(COUNTIF(G27:OFFSET(G27,0,$D$2-1),"P")/$D$2)+(COUNTIF(G27:OFFSET(G27,0,$D$2-1),"X")/$D$2)</f>
        <v>1</v>
      </c>
      <c r="D27" s="10" t="str">
        <f t="shared" ca="1" si="1"/>
        <v>PRESENTE</v>
      </c>
      <c r="E27" s="10" t="str">
        <f t="shared" ca="1" si="3"/>
        <v>P</v>
      </c>
      <c r="F27" s="10" t="s">
        <v>47</v>
      </c>
      <c r="G27" s="8" t="s">
        <v>9</v>
      </c>
      <c r="H27" s="8" t="s">
        <v>9</v>
      </c>
      <c r="I27" s="8" t="s">
        <v>9</v>
      </c>
      <c r="J27" s="8" t="s">
        <v>9</v>
      </c>
      <c r="K27" s="8" t="s">
        <v>9</v>
      </c>
      <c r="L27" s="8" t="s">
        <v>9</v>
      </c>
      <c r="M27" s="8" t="s">
        <v>9</v>
      </c>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ALX27"/>
      <c r="ALY27"/>
      <c r="ALZ27"/>
      <c r="AMA27"/>
      <c r="AMB27"/>
      <c r="AMC27"/>
      <c r="AMD27"/>
      <c r="AME27"/>
    </row>
    <row r="28" spans="1:1019" s="8" customFormat="1" x14ac:dyDescent="0.2">
      <c r="A28" s="8">
        <f ca="1">COUNTIF(G28:OFFSET(G28,0,$D$2-1),"P")+COUNTIF(G28:OFFSET(G28,0,$D$2-1),"X")</f>
        <v>7</v>
      </c>
      <c r="B28" s="8">
        <f t="shared" si="0"/>
        <v>7</v>
      </c>
      <c r="C28" s="9">
        <f ca="1">(COUNTIF(G28:OFFSET(G28,0,$D$2-1),"P")/$D$2)+(COUNTIF(G28:OFFSET(G28,0,$D$2-1),"X")/$D$2)</f>
        <v>1</v>
      </c>
      <c r="D28" s="10" t="str">
        <f t="shared" ca="1" si="1"/>
        <v>PRESENTE</v>
      </c>
      <c r="E28" s="10" t="str">
        <f t="shared" ca="1" si="3"/>
        <v>P</v>
      </c>
      <c r="F28" s="10" t="s">
        <v>48</v>
      </c>
      <c r="G28" s="8" t="s">
        <v>9</v>
      </c>
      <c r="H28" s="8" t="s">
        <v>9</v>
      </c>
      <c r="I28" s="8" t="s">
        <v>9</v>
      </c>
      <c r="J28" s="8" t="s">
        <v>9</v>
      </c>
      <c r="K28" s="8" t="s">
        <v>9</v>
      </c>
      <c r="L28" s="8" t="s">
        <v>9</v>
      </c>
      <c r="M28" s="8" t="s">
        <v>9</v>
      </c>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ALX28"/>
      <c r="ALY28"/>
      <c r="ALZ28"/>
      <c r="AMA28"/>
      <c r="AMB28"/>
      <c r="AMC28"/>
      <c r="AMD28"/>
      <c r="AME28"/>
    </row>
    <row r="29" spans="1:1019" s="8" customFormat="1" x14ac:dyDescent="0.2">
      <c r="A29" s="8">
        <f ca="1">COUNTIF(G29:OFFSET(G29,0,$D$2-1),"P")+COUNTIF(G29:OFFSET(G29,0,$D$2-1),"X")</f>
        <v>7</v>
      </c>
      <c r="B29" s="8">
        <f t="shared" si="0"/>
        <v>7</v>
      </c>
      <c r="C29" s="9">
        <f ca="1">(COUNTIF(G29:OFFSET(G29,0,$D$2-1),"P")/$D$2)+(COUNTIF(G29:OFFSET(G29,0,$D$2-1),"X")/$D$2)</f>
        <v>1</v>
      </c>
      <c r="D29" s="10" t="str">
        <f t="shared" ca="1" si="1"/>
        <v>PRESENTE</v>
      </c>
      <c r="E29" s="10" t="str">
        <f t="shared" ca="1" si="3"/>
        <v>P</v>
      </c>
      <c r="F29" s="10" t="s">
        <v>49</v>
      </c>
      <c r="G29" s="8" t="s">
        <v>9</v>
      </c>
      <c r="H29" s="8" t="s">
        <v>9</v>
      </c>
      <c r="I29" s="8" t="s">
        <v>9</v>
      </c>
      <c r="J29" s="8" t="s">
        <v>9</v>
      </c>
      <c r="K29" s="8" t="s">
        <v>9</v>
      </c>
      <c r="L29" s="8" t="s">
        <v>9</v>
      </c>
      <c r="M29" s="8" t="s">
        <v>9</v>
      </c>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ALX29"/>
      <c r="ALY29"/>
      <c r="ALZ29"/>
      <c r="AMA29"/>
      <c r="AMB29"/>
      <c r="AMC29"/>
      <c r="AMD29"/>
      <c r="AME29"/>
    </row>
    <row r="30" spans="1:1019" s="8" customFormat="1" x14ac:dyDescent="0.2">
      <c r="A30" s="8">
        <f ca="1">COUNTIF(G30:OFFSET(G30,0,$D$2-1),"P")+COUNTIF(G30:OFFSET(G30,0,$D$2-1),"X")</f>
        <v>7</v>
      </c>
      <c r="B30" s="8">
        <f t="shared" si="0"/>
        <v>7</v>
      </c>
      <c r="C30" s="9">
        <f ca="1">(COUNTIF(G30:OFFSET(G30,0,$D$2-1),"P")/$D$2)+(COUNTIF(G30:OFFSET(G30,0,$D$2-1),"X")/$D$2)</f>
        <v>1</v>
      </c>
      <c r="D30" s="10" t="str">
        <f t="shared" ca="1" si="1"/>
        <v>PRESENTE</v>
      </c>
      <c r="E30" s="10" t="str">
        <f t="shared" ca="1" si="3"/>
        <v>P</v>
      </c>
      <c r="F30" s="10" t="s">
        <v>50</v>
      </c>
      <c r="G30" s="8" t="s">
        <v>9</v>
      </c>
      <c r="H30" s="8" t="s">
        <v>9</v>
      </c>
      <c r="I30" s="8" t="s">
        <v>9</v>
      </c>
      <c r="J30" s="8" t="s">
        <v>9</v>
      </c>
      <c r="K30" s="8" t="s">
        <v>9</v>
      </c>
      <c r="L30" s="8" t="s">
        <v>9</v>
      </c>
      <c r="M30" s="8" t="s">
        <v>9</v>
      </c>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ALX30"/>
      <c r="ALY30"/>
      <c r="ALZ30"/>
      <c r="AMA30"/>
      <c r="AMB30"/>
      <c r="AMC30"/>
      <c r="AMD30"/>
      <c r="AME30"/>
    </row>
    <row r="31" spans="1:1019" s="8" customFormat="1" x14ac:dyDescent="0.2">
      <c r="A31" s="8">
        <f ca="1">COUNTIF(G31:OFFSET(G31,0,$D$2-1),"P")+COUNTIF(G31:OFFSET(G31,0,$D$2-1),"X")</f>
        <v>7</v>
      </c>
      <c r="B31" s="8">
        <f t="shared" si="0"/>
        <v>7</v>
      </c>
      <c r="C31" s="9">
        <f ca="1">(COUNTIF(G31:OFFSET(G31,0,$D$2-1),"P")/$D$2)+(COUNTIF(G31:OFFSET(G31,0,$D$2-1),"X")/$D$2)</f>
        <v>1</v>
      </c>
      <c r="D31" s="10" t="str">
        <f t="shared" ca="1" si="1"/>
        <v>PRESENTE</v>
      </c>
      <c r="E31" s="10" t="str">
        <f t="shared" ca="1" si="3"/>
        <v>P</v>
      </c>
      <c r="F31" s="10" t="s">
        <v>51</v>
      </c>
      <c r="G31" s="8" t="s">
        <v>9</v>
      </c>
      <c r="H31" s="8" t="s">
        <v>9</v>
      </c>
      <c r="I31" s="8" t="s">
        <v>9</v>
      </c>
      <c r="J31" s="8" t="s">
        <v>9</v>
      </c>
      <c r="K31" s="8" t="s">
        <v>9</v>
      </c>
      <c r="L31" s="8" t="s">
        <v>9</v>
      </c>
      <c r="M31" s="8" t="s">
        <v>9</v>
      </c>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ALX31"/>
      <c r="ALY31"/>
      <c r="ALZ31"/>
      <c r="AMA31"/>
      <c r="AMB31"/>
      <c r="AMC31"/>
      <c r="AMD31"/>
      <c r="AME31"/>
    </row>
    <row r="32" spans="1:1019" s="8" customFormat="1" x14ac:dyDescent="0.2">
      <c r="A32" s="8">
        <f ca="1">COUNTIF(G32:OFFSET(G32,0,$D$2-1),"P")+COUNTIF(G32:OFFSET(G32,0,$D$2-1),"X")</f>
        <v>7</v>
      </c>
      <c r="B32" s="8">
        <f t="shared" si="0"/>
        <v>7</v>
      </c>
      <c r="C32" s="9">
        <f ca="1">(COUNTIF(G32:OFFSET(G32,0,$D$2-1),"P")/$D$2)+(COUNTIF(G32:OFFSET(G32,0,$D$2-1),"X")/$D$2)</f>
        <v>1</v>
      </c>
      <c r="D32" s="10" t="str">
        <f t="shared" ca="1" si="1"/>
        <v>PRESENTE</v>
      </c>
      <c r="E32" s="10" t="str">
        <f t="shared" ca="1" si="3"/>
        <v>P</v>
      </c>
      <c r="F32" s="10" t="s">
        <v>52</v>
      </c>
      <c r="G32" s="8" t="s">
        <v>9</v>
      </c>
      <c r="H32" s="8" t="s">
        <v>9</v>
      </c>
      <c r="I32" s="8" t="s">
        <v>9</v>
      </c>
      <c r="J32" s="8" t="s">
        <v>9</v>
      </c>
      <c r="K32" s="8" t="s">
        <v>9</v>
      </c>
      <c r="L32" s="8" t="s">
        <v>9</v>
      </c>
      <c r="M32" s="8" t="s">
        <v>9</v>
      </c>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ALX32"/>
      <c r="ALY32"/>
      <c r="ALZ32"/>
      <c r="AMA32"/>
      <c r="AMB32"/>
      <c r="AMC32"/>
      <c r="AMD32"/>
      <c r="AME32"/>
    </row>
    <row r="33" spans="1:1019" s="8" customFormat="1" ht="15.95" customHeight="1" x14ac:dyDescent="0.2">
      <c r="A33" s="8">
        <f ca="1">COUNTIF(G33:OFFSET(G33,0,$D$2-1),"P")+COUNTIF(G33:OFFSET(G33,0,$D$2-1),"X")</f>
        <v>7</v>
      </c>
      <c r="B33" s="8">
        <f t="shared" si="0"/>
        <v>7</v>
      </c>
      <c r="C33" s="9">
        <f ca="1">(COUNTIF(G33:OFFSET(G33,0,$D$2-1),"P")/$D$2)+(COUNTIF(G33:OFFSET(G33,0,$D$2-1),"X")/$D$2)</f>
        <v>1</v>
      </c>
      <c r="D33" s="10" t="str">
        <f t="shared" ca="1" si="1"/>
        <v>PRESENTE</v>
      </c>
      <c r="E33" s="10" t="e">
        <f>IF(#REF!&gt;=0.5,"P","F")</f>
        <v>#REF!</v>
      </c>
      <c r="F33" s="10" t="s">
        <v>53</v>
      </c>
      <c r="G33" s="8" t="s">
        <v>9</v>
      </c>
      <c r="H33" s="8" t="s">
        <v>9</v>
      </c>
      <c r="I33" s="8" t="s">
        <v>9</v>
      </c>
      <c r="J33" s="8" t="s">
        <v>9</v>
      </c>
      <c r="K33" s="8" t="s">
        <v>9</v>
      </c>
      <c r="L33" s="8" t="s">
        <v>9</v>
      </c>
      <c r="M33" s="8" t="s">
        <v>9</v>
      </c>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ALX33"/>
      <c r="ALY33"/>
      <c r="ALZ33"/>
      <c r="AMA33"/>
      <c r="AMB33"/>
      <c r="AMC33"/>
      <c r="AMD33"/>
      <c r="AME33"/>
    </row>
    <row r="34" spans="1:1019" s="8" customFormat="1" ht="15.95" customHeight="1" x14ac:dyDescent="0.2">
      <c r="A34" s="8">
        <f ca="1">COUNTIF(G34:OFFSET(G34,0,$D$2-1),"P")+COUNTIF(G34:OFFSET(G34,0,$D$2-1),"X")</f>
        <v>0</v>
      </c>
      <c r="B34" s="8">
        <f t="shared" si="0"/>
        <v>7</v>
      </c>
      <c r="C34" s="9">
        <f ca="1">(COUNTIF(G34:OFFSET(G34,0,$D$2-1),"P")/$D$2)+(COUNTIF(G34:OFFSET(G34,0,$D$2-1),"X")/$D$2)</f>
        <v>0</v>
      </c>
      <c r="D34" s="10" t="str">
        <f ca="1">IF($C34&gt;=0.5,"PRESENTE","AUSENTE")</f>
        <v>AUSENTE</v>
      </c>
      <c r="E34" s="10" t="str">
        <f ca="1">IF($C37&gt;=0.5,"P","F")</f>
        <v>P</v>
      </c>
      <c r="F34" s="10" t="s">
        <v>54</v>
      </c>
      <c r="G34" s="8" t="s">
        <v>15</v>
      </c>
      <c r="H34" s="8" t="s">
        <v>15</v>
      </c>
      <c r="I34" s="8" t="s">
        <v>15</v>
      </c>
      <c r="J34" s="8" t="s">
        <v>15</v>
      </c>
      <c r="K34" s="8" t="s">
        <v>15</v>
      </c>
      <c r="L34" s="8" t="s">
        <v>15</v>
      </c>
      <c r="M34" s="8" t="s">
        <v>15</v>
      </c>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ALX34"/>
      <c r="ALY34"/>
      <c r="ALZ34"/>
      <c r="AMA34"/>
      <c r="AMB34"/>
      <c r="AMC34"/>
      <c r="AMD34"/>
      <c r="AME34"/>
    </row>
    <row r="35" spans="1:1019" s="8" customFormat="1" ht="15.95" customHeight="1" x14ac:dyDescent="0.2">
      <c r="A35" s="8">
        <f ca="1">COUNTIF(G35:OFFSET(G35,0,$D$2-1),"P")+COUNTIF(G35:OFFSET(G35,0,$D$2-1),"X")</f>
        <v>0</v>
      </c>
      <c r="B35" s="8">
        <f t="shared" si="0"/>
        <v>7</v>
      </c>
      <c r="C35" s="9">
        <f ca="1">(COUNTIF(G35:OFFSET(G35,0,$D$2-1),"P")/$D$2)+(COUNTIF(G35:OFFSET(G35,0,$D$2-1),"X")/$D$2)</f>
        <v>0</v>
      </c>
      <c r="D35" s="10" t="str">
        <f t="shared" ca="1" si="1"/>
        <v>AUSENTE</v>
      </c>
      <c r="E35" s="10" t="str">
        <f ca="1">IF($C33&gt;=0.5,"P","F")</f>
        <v>P</v>
      </c>
      <c r="F35" s="10" t="s">
        <v>55</v>
      </c>
      <c r="G35" s="8" t="s">
        <v>15</v>
      </c>
      <c r="H35" s="8" t="s">
        <v>15</v>
      </c>
      <c r="I35" s="8" t="s">
        <v>15</v>
      </c>
      <c r="J35" s="8" t="s">
        <v>15</v>
      </c>
      <c r="K35" s="8" t="s">
        <v>15</v>
      </c>
      <c r="L35" s="8" t="s">
        <v>15</v>
      </c>
      <c r="M35" s="8" t="s">
        <v>15</v>
      </c>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ALX35"/>
      <c r="ALY35"/>
      <c r="ALZ35"/>
      <c r="AMA35"/>
      <c r="AMB35"/>
      <c r="AMC35"/>
      <c r="AMD35"/>
      <c r="AME35"/>
    </row>
    <row r="36" spans="1:1019" s="8" customFormat="1" ht="15.95" customHeight="1" x14ac:dyDescent="0.2">
      <c r="A36" s="8">
        <f ca="1">COUNTIF(G36:OFFSET(G36,0,$D$2-1),"P")+COUNTIF(G36:OFFSET(G36,0,$D$2-1),"X")</f>
        <v>7</v>
      </c>
      <c r="B36" s="8">
        <f t="shared" si="0"/>
        <v>7</v>
      </c>
      <c r="C36" s="9">
        <f ca="1">(COUNTIF(G36:OFFSET(G36,0,$D$2-1),"P")/$D$2)+(COUNTIF(G36:OFFSET(G36,0,$D$2-1),"X")/$D$2)</f>
        <v>1</v>
      </c>
      <c r="D36" s="10" t="str">
        <f t="shared" ca="1" si="1"/>
        <v>PRESENTE</v>
      </c>
      <c r="E36" s="10" t="str">
        <f ca="1">IF($C35&gt;=0.5,"P","F")</f>
        <v>F</v>
      </c>
      <c r="F36" s="10" t="s">
        <v>56</v>
      </c>
      <c r="G36" s="8" t="s">
        <v>9</v>
      </c>
      <c r="H36" s="8" t="s">
        <v>9</v>
      </c>
      <c r="I36" s="8" t="s">
        <v>9</v>
      </c>
      <c r="J36" s="8" t="s">
        <v>9</v>
      </c>
      <c r="K36" s="8" t="s">
        <v>9</v>
      </c>
      <c r="L36" s="8" t="s">
        <v>9</v>
      </c>
      <c r="M36" s="8" t="s">
        <v>9</v>
      </c>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ALX36"/>
      <c r="ALY36"/>
      <c r="ALZ36"/>
      <c r="AMA36"/>
      <c r="AMB36"/>
      <c r="AMC36"/>
      <c r="AMD36"/>
      <c r="AME36"/>
    </row>
    <row r="37" spans="1:1019" s="8" customFormat="1" ht="15.95" customHeight="1" x14ac:dyDescent="0.2">
      <c r="A37" s="8">
        <f ca="1">COUNTIF(G37:OFFSET(G37,0,$D$2-1),"P")+COUNTIF(G37:OFFSET(G37,0,$D$2-1),"X")</f>
        <v>7</v>
      </c>
      <c r="B37" s="8">
        <f t="shared" si="0"/>
        <v>7</v>
      </c>
      <c r="C37" s="9">
        <f ca="1">(COUNTIF(G37:OFFSET(G37,0,$D$2-1),"P")/$D$2)+(COUNTIF(G37:OFFSET(G37,0,$D$2-1),"X")/$D$2)</f>
        <v>1</v>
      </c>
      <c r="D37" s="10" t="str">
        <f t="shared" ca="1" si="1"/>
        <v>PRESENTE</v>
      </c>
      <c r="E37" s="10" t="str">
        <f ca="1">IF($C36&gt;=0.5,"P","F")</f>
        <v>P</v>
      </c>
      <c r="F37" s="10" t="s">
        <v>57</v>
      </c>
      <c r="G37" s="8" t="s">
        <v>9</v>
      </c>
      <c r="H37" s="8" t="s">
        <v>9</v>
      </c>
      <c r="I37" s="8" t="s">
        <v>9</v>
      </c>
      <c r="J37" s="8" t="s">
        <v>9</v>
      </c>
      <c r="K37" s="8" t="s">
        <v>9</v>
      </c>
      <c r="L37" s="8" t="s">
        <v>9</v>
      </c>
      <c r="M37" s="8" t="s">
        <v>9</v>
      </c>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ALX37"/>
      <c r="ALY37"/>
      <c r="ALZ37"/>
      <c r="AMA37"/>
      <c r="AMB37"/>
      <c r="AMC37"/>
      <c r="AMD37"/>
      <c r="AME37"/>
    </row>
    <row r="38" spans="1:1019" s="8" customFormat="1" ht="15.95" customHeight="1" x14ac:dyDescent="0.2">
      <c r="A38" s="8">
        <f ca="1">COUNTIF(G38:OFFSET(G38,0,$D$2-1),"P")+COUNTIF(G38:OFFSET(G38,0,$D$2-1),"X")</f>
        <v>7</v>
      </c>
      <c r="B38" s="8">
        <f t="shared" si="0"/>
        <v>7</v>
      </c>
      <c r="C38" s="9">
        <f ca="1">(COUNTIF(G38:OFFSET(G38,0,$D$2-1),"P")/$D$2)+(COUNTIF(G38:OFFSET(G38,0,$D$2-1),"X")/$D$2)</f>
        <v>1</v>
      </c>
      <c r="D38" s="10" t="str">
        <f t="shared" ca="1" si="1"/>
        <v>PRESENTE</v>
      </c>
      <c r="E38" s="10"/>
      <c r="F38" s="10" t="s">
        <v>58</v>
      </c>
      <c r="G38" s="8" t="s">
        <v>9</v>
      </c>
      <c r="H38" s="8" t="s">
        <v>9</v>
      </c>
      <c r="I38" s="8" t="s">
        <v>9</v>
      </c>
      <c r="J38" s="8" t="s">
        <v>9</v>
      </c>
      <c r="K38" s="8" t="s">
        <v>9</v>
      </c>
      <c r="L38" s="8" t="s">
        <v>9</v>
      </c>
      <c r="M38" s="8" t="s">
        <v>9</v>
      </c>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ALX38"/>
      <c r="ALY38"/>
      <c r="ALZ38"/>
      <c r="AMA38"/>
      <c r="AMB38"/>
      <c r="AMC38"/>
      <c r="AMD38"/>
      <c r="AME38"/>
    </row>
    <row r="39" spans="1:1019" s="8" customFormat="1" ht="15.95" customHeight="1" x14ac:dyDescent="0.2">
      <c r="A39" s="8">
        <f ca="1">COUNTIF(G39:OFFSET(G39,0,$D$2-1),"P")+COUNTIF(G39:OFFSET(G39,0,$D$2-1),"X")</f>
        <v>7</v>
      </c>
      <c r="B39" s="8">
        <f t="shared" si="0"/>
        <v>7</v>
      </c>
      <c r="C39" s="9">
        <f ca="1">(COUNTIF(G39:OFFSET(G39,0,$D$2-1),"P")/$D$2)+(COUNTIF(G39:OFFSET(G39,0,$D$2-1),"X")/$D$2)</f>
        <v>1</v>
      </c>
      <c r="D39" s="10" t="str">
        <f t="shared" ca="1" si="1"/>
        <v>PRESENTE</v>
      </c>
      <c r="E39" s="10" t="str">
        <f ca="1">IF($C34&gt;=0.5,"P","F")</f>
        <v>F</v>
      </c>
      <c r="F39" s="10" t="s">
        <v>59</v>
      </c>
      <c r="G39" s="8" t="s">
        <v>9</v>
      </c>
      <c r="H39" s="8" t="s">
        <v>9</v>
      </c>
      <c r="I39" s="8" t="s">
        <v>9</v>
      </c>
      <c r="J39" s="8" t="s">
        <v>9</v>
      </c>
      <c r="K39" s="8" t="s">
        <v>9</v>
      </c>
      <c r="L39" s="8" t="s">
        <v>9</v>
      </c>
      <c r="M39" s="8" t="s">
        <v>9</v>
      </c>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ALX39"/>
      <c r="ALY39"/>
      <c r="ALZ39"/>
      <c r="AMA39"/>
      <c r="AMB39"/>
      <c r="AMC39"/>
      <c r="AMD39"/>
      <c r="AME39"/>
    </row>
    <row r="40" spans="1:1019" s="8" customFormat="1" ht="15.95" customHeight="1" x14ac:dyDescent="0.2">
      <c r="A40" s="8">
        <f ca="1">COUNTIF(G40:OFFSET(G40,0,$D$2-1),"P")+COUNTIF(G40:OFFSET(G40,0,$D$2-1),"X")</f>
        <v>7</v>
      </c>
      <c r="B40" s="8">
        <f t="shared" si="0"/>
        <v>7</v>
      </c>
      <c r="C40" s="9">
        <f ca="1">(COUNTIF(G40:OFFSET(G40,0,$D$2-1),"P")/$D$2)+(COUNTIF(G40:OFFSET(G40,0,$D$2-1),"X")/$D$2)</f>
        <v>1</v>
      </c>
      <c r="D40" s="10" t="str">
        <f t="shared" ca="1" si="1"/>
        <v>PRESENTE</v>
      </c>
      <c r="E40" s="10" t="str">
        <f ca="1">IF($C39&gt;=0.5,"P","F")</f>
        <v>P</v>
      </c>
      <c r="F40" s="10" t="s">
        <v>60</v>
      </c>
      <c r="G40" s="8" t="s">
        <v>9</v>
      </c>
      <c r="H40" s="8" t="s">
        <v>9</v>
      </c>
      <c r="I40" s="8" t="s">
        <v>9</v>
      </c>
      <c r="J40" s="8" t="s">
        <v>9</v>
      </c>
      <c r="K40" s="8" t="s">
        <v>9</v>
      </c>
      <c r="L40" s="8" t="s">
        <v>9</v>
      </c>
      <c r="M40" s="8" t="s">
        <v>9</v>
      </c>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ALX40"/>
      <c r="ALY40"/>
      <c r="ALZ40"/>
      <c r="AMA40"/>
      <c r="AMB40"/>
      <c r="AMC40"/>
      <c r="AMD40"/>
      <c r="AME40"/>
    </row>
    <row r="41" spans="1:1019" s="8" customFormat="1" ht="15.95" customHeight="1" x14ac:dyDescent="0.2">
      <c r="A41" s="8">
        <f ca="1">COUNTIF(G41:OFFSET(G41,0,$D$2-1),"P")+COUNTIF(G41:OFFSET(G41,0,$D$2-1),"X")</f>
        <v>7</v>
      </c>
      <c r="B41" s="8">
        <f t="shared" si="0"/>
        <v>7</v>
      </c>
      <c r="C41" s="9">
        <f ca="1">(COUNTIF(G41:OFFSET(G41,0,$D$2-1),"P")/$D$2)+(COUNTIF(G41:OFFSET(G41,0,$D$2-1),"X")/$D$2)</f>
        <v>1</v>
      </c>
      <c r="D41" s="10" t="str">
        <f t="shared" ca="1" si="1"/>
        <v>PRESENTE</v>
      </c>
      <c r="E41" s="10" t="str">
        <f ca="1">IF($C41&gt;=0.5,"P","F")</f>
        <v>P</v>
      </c>
      <c r="F41" s="10" t="s">
        <v>61</v>
      </c>
      <c r="G41" s="8" t="s">
        <v>9</v>
      </c>
      <c r="H41" s="8" t="s">
        <v>9</v>
      </c>
      <c r="I41" s="8" t="s">
        <v>9</v>
      </c>
      <c r="J41" s="8" t="s">
        <v>9</v>
      </c>
      <c r="K41" s="8" t="s">
        <v>9</v>
      </c>
      <c r="L41" s="8" t="s">
        <v>9</v>
      </c>
      <c r="M41" s="8" t="s">
        <v>9</v>
      </c>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ALX41"/>
      <c r="ALY41"/>
      <c r="ALZ41"/>
      <c r="AMA41"/>
      <c r="AMB41"/>
      <c r="AMC41"/>
      <c r="AMD41"/>
      <c r="AME41"/>
    </row>
    <row r="42" spans="1:1019" s="8" customFormat="1" ht="15.95" customHeight="1" x14ac:dyDescent="0.2">
      <c r="A42" s="8">
        <f ca="1">COUNTIF(G42:OFFSET(G42,0,$D$2-1),"P")+COUNTIF(G42:OFFSET(G42,0,$D$2-1),"X")</f>
        <v>7</v>
      </c>
      <c r="B42" s="8">
        <f t="shared" si="0"/>
        <v>7</v>
      </c>
      <c r="C42" s="9">
        <f ca="1">(COUNTIF(G42:OFFSET(G42,0,$D$2-1),"P")/$D$2)+(COUNTIF(G42:OFFSET(G42,0,$D$2-1),"X")/$D$2)</f>
        <v>1</v>
      </c>
      <c r="D42" s="10" t="str">
        <f t="shared" ca="1" si="1"/>
        <v>PRESENTE</v>
      </c>
      <c r="E42" s="10" t="str">
        <f ca="1">IF($C42&gt;=0.5,"P","F")</f>
        <v>P</v>
      </c>
      <c r="F42" s="10" t="s">
        <v>62</v>
      </c>
      <c r="G42" s="8" t="s">
        <v>9</v>
      </c>
      <c r="H42" s="8" t="s">
        <v>9</v>
      </c>
      <c r="I42" s="8" t="s">
        <v>9</v>
      </c>
      <c r="J42" s="8" t="s">
        <v>9</v>
      </c>
      <c r="K42" s="8" t="s">
        <v>9</v>
      </c>
      <c r="L42" s="8" t="s">
        <v>9</v>
      </c>
      <c r="M42" s="8" t="s">
        <v>9</v>
      </c>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ALX42"/>
      <c r="ALY42"/>
      <c r="ALZ42"/>
      <c r="AMA42"/>
      <c r="AMB42"/>
      <c r="AMC42"/>
      <c r="AMD42"/>
      <c r="AME42"/>
    </row>
    <row r="43" spans="1:1019" s="8" customFormat="1" ht="15.95" customHeight="1" x14ac:dyDescent="0.2">
      <c r="A43" s="8">
        <f ca="1">COUNTIF(G43:OFFSET(G43,0,$D$2-1),"P")+COUNTIF(G43:OFFSET(G43,0,$D$2-1),"X")</f>
        <v>7</v>
      </c>
      <c r="B43" s="8">
        <f t="shared" si="0"/>
        <v>7</v>
      </c>
      <c r="C43" s="9">
        <f ca="1">(COUNTIF(G43:OFFSET(G43,0,$D$2-1),"P")/$D$2)+(COUNTIF(G43:OFFSET(G43,0,$D$2-1),"X")/$D$2)</f>
        <v>1</v>
      </c>
      <c r="D43" s="10" t="str">
        <f t="shared" ca="1" si="1"/>
        <v>PRESENTE</v>
      </c>
      <c r="E43" s="10" t="str">
        <f ca="1">IF($C43&gt;=0.5,"P","F")</f>
        <v>P</v>
      </c>
      <c r="F43" s="10" t="s">
        <v>63</v>
      </c>
      <c r="G43" s="8" t="s">
        <v>9</v>
      </c>
      <c r="H43" s="8" t="s">
        <v>9</v>
      </c>
      <c r="I43" s="8" t="s">
        <v>9</v>
      </c>
      <c r="J43" s="8" t="s">
        <v>9</v>
      </c>
      <c r="K43" s="8" t="s">
        <v>9</v>
      </c>
      <c r="L43" s="8" t="s">
        <v>9</v>
      </c>
      <c r="M43" s="8" t="s">
        <v>9</v>
      </c>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ALX43"/>
      <c r="ALY43"/>
      <c r="ALZ43"/>
      <c r="AMA43"/>
      <c r="AMB43"/>
      <c r="AMC43"/>
      <c r="AMD43"/>
      <c r="AME43"/>
    </row>
    <row r="44" spans="1:1019" s="8" customFormat="1" ht="15.95" customHeight="1" x14ac:dyDescent="0.2">
      <c r="A44" s="8">
        <f ca="1">COUNTIF(G44:OFFSET(G44,0,$D$2-1),"P")+COUNTIF(G44:OFFSET(G44,0,$D$2-1),"X")</f>
        <v>7</v>
      </c>
      <c r="B44" s="8">
        <f t="shared" si="0"/>
        <v>7</v>
      </c>
      <c r="C44" s="9">
        <f ca="1">(COUNTIF(G44:OFFSET(G44,0,$D$2-1),"P")/$D$2)+(COUNTIF(G44:OFFSET(G44,0,$D$2-1),"X")/$D$2)</f>
        <v>1</v>
      </c>
      <c r="D44" s="10" t="str">
        <f t="shared" ca="1" si="1"/>
        <v>PRESENTE</v>
      </c>
      <c r="E44" s="10" t="str">
        <f ca="1">IF($C44&gt;=0.5,"P","F")</f>
        <v>P</v>
      </c>
      <c r="F44" s="10" t="s">
        <v>64</v>
      </c>
      <c r="G44" s="8" t="s">
        <v>9</v>
      </c>
      <c r="H44" s="8" t="s">
        <v>9</v>
      </c>
      <c r="I44" s="8" t="s">
        <v>9</v>
      </c>
      <c r="J44" s="8" t="s">
        <v>9</v>
      </c>
      <c r="K44" s="8" t="s">
        <v>9</v>
      </c>
      <c r="L44" s="8" t="s">
        <v>9</v>
      </c>
      <c r="M44" s="8" t="s">
        <v>9</v>
      </c>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ALX44"/>
      <c r="ALY44"/>
      <c r="ALZ44"/>
      <c r="AMA44"/>
      <c r="AMB44"/>
      <c r="AMC44"/>
      <c r="AMD44"/>
      <c r="AME44"/>
    </row>
    <row r="45" spans="1:1019" s="13" customFormat="1" ht="21" x14ac:dyDescent="0.35">
      <c r="A45" s="12"/>
      <c r="B45" s="12"/>
      <c r="D45" s="12"/>
      <c r="E45" s="14"/>
      <c r="F45" s="13" t="s">
        <v>12</v>
      </c>
      <c r="G45" s="13">
        <f>COUNTIF(G4:G44,"P")+COUNTIF(G4:G44,"X")</f>
        <v>39</v>
      </c>
      <c r="H45" s="13">
        <f t="shared" ref="H45:I45" si="4">COUNTIF(H4:H44,"P")+COUNTIF(H4:H44,"X")</f>
        <v>39</v>
      </c>
      <c r="I45" s="13">
        <f t="shared" si="4"/>
        <v>39</v>
      </c>
      <c r="J45" s="13">
        <f t="shared" ref="J45" si="5">COUNTIF(J4:J44,"P")+COUNTIF(J4:J44,"X")</f>
        <v>39</v>
      </c>
      <c r="K45" s="13">
        <f t="shared" ref="K45" si="6">COUNTIF(K4:K44,"P")+COUNTIF(K4:K44,"X")</f>
        <v>39</v>
      </c>
      <c r="L45" s="13">
        <f t="shared" ref="L45:M45" si="7">COUNTIF(L4:L44,"P")+COUNTIF(L4:L44,"X")</f>
        <v>39</v>
      </c>
      <c r="M45" s="13">
        <f t="shared" si="7"/>
        <v>38</v>
      </c>
      <c r="N45" s="13">
        <f t="shared" ref="N45:BC45" si="8">COUNTIF(N4:N44,"P")+COUNTIF(N4:N44,"X")</f>
        <v>0</v>
      </c>
      <c r="O45" s="13">
        <f t="shared" si="8"/>
        <v>0</v>
      </c>
      <c r="P45" s="13">
        <f t="shared" si="8"/>
        <v>0</v>
      </c>
      <c r="Q45" s="13">
        <f t="shared" si="8"/>
        <v>0</v>
      </c>
      <c r="R45" s="13">
        <f t="shared" si="8"/>
        <v>0</v>
      </c>
      <c r="S45" s="13">
        <f t="shared" si="8"/>
        <v>0</v>
      </c>
      <c r="T45" s="13">
        <f t="shared" si="8"/>
        <v>0</v>
      </c>
      <c r="U45" s="13">
        <f t="shared" si="8"/>
        <v>0</v>
      </c>
      <c r="V45" s="13">
        <f t="shared" si="8"/>
        <v>0</v>
      </c>
      <c r="W45" s="13">
        <f t="shared" si="8"/>
        <v>0</v>
      </c>
      <c r="X45" s="13">
        <f t="shared" si="8"/>
        <v>0</v>
      </c>
      <c r="Y45" s="13">
        <f t="shared" si="8"/>
        <v>0</v>
      </c>
      <c r="Z45" s="13">
        <f t="shared" si="8"/>
        <v>0</v>
      </c>
      <c r="AA45" s="13">
        <f t="shared" si="8"/>
        <v>0</v>
      </c>
      <c r="AB45" s="13">
        <f t="shared" si="8"/>
        <v>0</v>
      </c>
      <c r="AC45" s="13">
        <f t="shared" si="8"/>
        <v>0</v>
      </c>
      <c r="AD45" s="13">
        <f t="shared" si="8"/>
        <v>0</v>
      </c>
      <c r="AE45" s="13">
        <f t="shared" si="8"/>
        <v>0</v>
      </c>
      <c r="AF45" s="13">
        <f t="shared" si="8"/>
        <v>0</v>
      </c>
      <c r="AG45" s="13">
        <f t="shared" si="8"/>
        <v>0</v>
      </c>
      <c r="AH45" s="13">
        <f t="shared" si="8"/>
        <v>0</v>
      </c>
      <c r="AI45" s="13">
        <f t="shared" si="8"/>
        <v>0</v>
      </c>
      <c r="AJ45" s="13">
        <f t="shared" si="8"/>
        <v>0</v>
      </c>
      <c r="AK45" s="13">
        <f t="shared" si="8"/>
        <v>0</v>
      </c>
      <c r="AL45" s="13">
        <f t="shared" si="8"/>
        <v>0</v>
      </c>
      <c r="AM45" s="13">
        <f t="shared" si="8"/>
        <v>0</v>
      </c>
      <c r="AN45" s="13">
        <f t="shared" si="8"/>
        <v>0</v>
      </c>
      <c r="AO45" s="13">
        <f t="shared" si="8"/>
        <v>0</v>
      </c>
      <c r="AP45" s="13">
        <f t="shared" si="8"/>
        <v>0</v>
      </c>
      <c r="AQ45" s="13">
        <f t="shared" si="8"/>
        <v>0</v>
      </c>
      <c r="AR45" s="13">
        <f t="shared" si="8"/>
        <v>0</v>
      </c>
      <c r="AS45" s="13">
        <f t="shared" si="8"/>
        <v>0</v>
      </c>
      <c r="AT45" s="13">
        <f t="shared" si="8"/>
        <v>0</v>
      </c>
      <c r="AU45" s="13">
        <f t="shared" si="8"/>
        <v>0</v>
      </c>
      <c r="AV45" s="13">
        <f t="shared" si="8"/>
        <v>0</v>
      </c>
      <c r="AW45" s="13">
        <f t="shared" si="8"/>
        <v>0</v>
      </c>
      <c r="AX45" s="13">
        <f t="shared" si="8"/>
        <v>0</v>
      </c>
      <c r="AY45" s="13">
        <f t="shared" si="8"/>
        <v>0</v>
      </c>
      <c r="AZ45" s="13">
        <f t="shared" si="8"/>
        <v>0</v>
      </c>
      <c r="BA45" s="13">
        <f t="shared" si="8"/>
        <v>0</v>
      </c>
      <c r="BB45" s="13">
        <f t="shared" si="8"/>
        <v>0</v>
      </c>
      <c r="BC45" s="13">
        <f t="shared" si="8"/>
        <v>0</v>
      </c>
      <c r="ALX45"/>
      <c r="ALY45"/>
      <c r="ALZ45"/>
      <c r="AMA45"/>
      <c r="AMB45"/>
      <c r="AMC45"/>
      <c r="AMD45"/>
      <c r="AME45"/>
    </row>
    <row r="46" spans="1:1019" ht="15" x14ac:dyDescent="0.25">
      <c r="D46" s="2"/>
      <c r="E46" s="2"/>
      <c r="F46" s="2"/>
    </row>
    <row r="47" spans="1:1019" ht="15" x14ac:dyDescent="0.25">
      <c r="D47" s="2"/>
      <c r="E47" s="2"/>
      <c r="F47" s="2" t="s">
        <v>13</v>
      </c>
    </row>
    <row r="48" spans="1:1019" ht="15" x14ac:dyDescent="0.25">
      <c r="D48" s="15" t="s">
        <v>9</v>
      </c>
      <c r="E48" s="15"/>
      <c r="F48" s="16" t="s">
        <v>14</v>
      </c>
    </row>
    <row r="49" spans="1:13" ht="15" x14ac:dyDescent="0.25">
      <c r="D49" s="15" t="s">
        <v>15</v>
      </c>
      <c r="E49" s="15"/>
      <c r="F49" s="16" t="s">
        <v>16</v>
      </c>
    </row>
    <row r="50" spans="1:13" ht="15" x14ac:dyDescent="0.25">
      <c r="D50" s="15" t="s">
        <v>17</v>
      </c>
      <c r="E50" s="15"/>
      <c r="F50" s="16" t="s">
        <v>18</v>
      </c>
    </row>
    <row r="51" spans="1:13" ht="15" x14ac:dyDescent="0.25">
      <c r="D51" s="15" t="s">
        <v>19</v>
      </c>
      <c r="E51" s="15"/>
      <c r="F51" s="16" t="s">
        <v>20</v>
      </c>
    </row>
    <row r="52" spans="1:13" ht="15" x14ac:dyDescent="0.25">
      <c r="D52" s="15" t="s">
        <v>21</v>
      </c>
      <c r="E52" s="15"/>
      <c r="F52" s="16" t="s">
        <v>22</v>
      </c>
    </row>
    <row r="53" spans="1:13" ht="15" x14ac:dyDescent="0.25">
      <c r="D53" s="15" t="s">
        <v>23</v>
      </c>
      <c r="E53" s="15"/>
      <c r="F53" s="2" t="s">
        <v>24</v>
      </c>
    </row>
    <row r="54" spans="1:13" ht="15.75" thickBot="1" x14ac:dyDescent="0.3">
      <c r="D54" s="2"/>
      <c r="E54" s="2"/>
      <c r="F54" s="2"/>
    </row>
    <row r="55" spans="1:13" ht="24" customHeight="1" thickBot="1" x14ac:dyDescent="0.25">
      <c r="A55" s="21" t="s">
        <v>25</v>
      </c>
      <c r="B55" s="21"/>
      <c r="C55" s="21"/>
      <c r="D55" s="21"/>
      <c r="E55" s="21"/>
      <c r="F55" s="21"/>
      <c r="G55" s="21"/>
      <c r="H55" s="17"/>
      <c r="I55" s="18"/>
      <c r="J55" s="20"/>
      <c r="K55" s="19"/>
      <c r="L55" s="20"/>
      <c r="M55" s="20"/>
    </row>
    <row r="56" spans="1:13" ht="13.5" thickBot="1" x14ac:dyDescent="0.25"/>
    <row r="57" spans="1:13" ht="24" customHeight="1" thickBot="1" x14ac:dyDescent="0.25">
      <c r="A57" s="21" t="s">
        <v>26</v>
      </c>
      <c r="B57" s="21"/>
      <c r="C57" s="21"/>
      <c r="D57" s="21"/>
      <c r="E57" s="21"/>
      <c r="F57" s="21"/>
      <c r="G57" s="21"/>
      <c r="H57" s="17"/>
      <c r="I57" s="18"/>
      <c r="J57" s="20"/>
      <c r="K57" s="19"/>
      <c r="L57" s="20"/>
      <c r="M57" s="20"/>
    </row>
    <row r="58" spans="1:13" ht="15" x14ac:dyDescent="0.25">
      <c r="D58" s="2"/>
      <c r="E58" s="2"/>
      <c r="F58" s="2"/>
    </row>
    <row r="59" spans="1:13" ht="15" x14ac:dyDescent="0.25">
      <c r="D59" s="2"/>
      <c r="E59" s="2"/>
      <c r="F59" s="2"/>
    </row>
    <row r="60" spans="1:13" ht="15" x14ac:dyDescent="0.25">
      <c r="D60" s="2"/>
      <c r="E60" s="2"/>
      <c r="F60" s="2"/>
    </row>
    <row r="61" spans="1:13" ht="15" x14ac:dyDescent="0.25">
      <c r="D61" s="2"/>
      <c r="E61" s="2"/>
      <c r="F61" s="2"/>
    </row>
    <row r="62" spans="1:13" ht="15" x14ac:dyDescent="0.25">
      <c r="D62" s="2"/>
      <c r="E62" s="2"/>
      <c r="F62" s="2"/>
    </row>
    <row r="63" spans="1:13" ht="15" x14ac:dyDescent="0.25">
      <c r="D63" s="2"/>
      <c r="E63" s="2"/>
      <c r="F63" s="2"/>
    </row>
    <row r="64" spans="1:13"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N3:II38 A4:E44 A45:F65536">
    <cfRule type="cellIs" dxfId="44" priority="515" operator="equal">
      <formula>"X"</formula>
    </cfRule>
    <cfRule type="cellIs" dxfId="43" priority="516" operator="equal">
      <formula>"F"</formula>
    </cfRule>
    <cfRule type="cellIs" dxfId="42" priority="517" operator="equal">
      <formula>"P"</formula>
    </cfRule>
  </conditionalFormatting>
  <conditionalFormatting sqref="N1:II2">
    <cfRule type="cellIs" dxfId="41" priority="196" operator="equal">
      <formula>"X"</formula>
    </cfRule>
    <cfRule type="cellIs" dxfId="40" priority="197" operator="equal">
      <formula>"F"</formula>
    </cfRule>
    <cfRule type="cellIs" dxfId="39" priority="198" operator="equal">
      <formula>"P"</formula>
    </cfRule>
  </conditionalFormatting>
  <conditionalFormatting sqref="N39:II65536">
    <cfRule type="cellIs" dxfId="38" priority="364" operator="equal">
      <formula>"X"</formula>
    </cfRule>
    <cfRule type="cellIs" dxfId="37" priority="365" operator="equal">
      <formula>"F"</formula>
    </cfRule>
    <cfRule type="cellIs" dxfId="36" priority="366" operator="equal">
      <formula>"P"</formula>
    </cfRule>
  </conditionalFormatting>
  <conditionalFormatting sqref="H4:H65536">
    <cfRule type="cellIs" dxfId="35" priority="121" operator="equal">
      <formula>"X"</formula>
    </cfRule>
    <cfRule type="cellIs" dxfId="34" priority="122" operator="equal">
      <formula>"F"</formula>
    </cfRule>
    <cfRule type="cellIs" dxfId="33" priority="123" operator="equal">
      <formula>"P"</formula>
    </cfRule>
  </conditionalFormatting>
  <conditionalFormatting sqref="H1:H2">
    <cfRule type="cellIs" dxfId="32" priority="124" operator="equal">
      <formula>"X"</formula>
    </cfRule>
    <cfRule type="cellIs" dxfId="31" priority="125" operator="equal">
      <formula>"F"</formula>
    </cfRule>
    <cfRule type="cellIs" dxfId="30" priority="126" operator="equal">
      <formula>"P"</formula>
    </cfRule>
  </conditionalFormatting>
  <conditionalFormatting sqref="I4:I65536">
    <cfRule type="cellIs" dxfId="29" priority="79" operator="equal">
      <formula>"X"</formula>
    </cfRule>
    <cfRule type="cellIs" dxfId="28" priority="80" operator="equal">
      <formula>"F"</formula>
    </cfRule>
    <cfRule type="cellIs" dxfId="27" priority="81" operator="equal">
      <formula>"P"</formula>
    </cfRule>
  </conditionalFormatting>
  <conditionalFormatting sqref="I1:I2">
    <cfRule type="cellIs" dxfId="26" priority="82" operator="equal">
      <formula>"X"</formula>
    </cfRule>
    <cfRule type="cellIs" dxfId="25" priority="83" operator="equal">
      <formula>"F"</formula>
    </cfRule>
    <cfRule type="cellIs" dxfId="24" priority="84" operator="equal">
      <formula>"P"</formula>
    </cfRule>
  </conditionalFormatting>
  <conditionalFormatting sqref="K4:K65536">
    <cfRule type="cellIs" dxfId="23" priority="43" operator="equal">
      <formula>"X"</formula>
    </cfRule>
    <cfRule type="cellIs" dxfId="22" priority="44" operator="equal">
      <formula>"F"</formula>
    </cfRule>
    <cfRule type="cellIs" dxfId="21" priority="45" operator="equal">
      <formula>"P"</formula>
    </cfRule>
  </conditionalFormatting>
  <conditionalFormatting sqref="K1:K2">
    <cfRule type="cellIs" dxfId="20" priority="46" operator="equal">
      <formula>"X"</formula>
    </cfRule>
    <cfRule type="cellIs" dxfId="19" priority="47" operator="equal">
      <formula>"F"</formula>
    </cfRule>
    <cfRule type="cellIs" dxfId="18" priority="48" operator="equal">
      <formula>"P"</formula>
    </cfRule>
  </conditionalFormatting>
  <conditionalFormatting sqref="J4:J65536">
    <cfRule type="cellIs" dxfId="17" priority="37" operator="equal">
      <formula>"X"</formula>
    </cfRule>
    <cfRule type="cellIs" dxfId="16" priority="38" operator="equal">
      <formula>"F"</formula>
    </cfRule>
    <cfRule type="cellIs" dxfId="15" priority="39" operator="equal">
      <formula>"P"</formula>
    </cfRule>
  </conditionalFormatting>
  <conditionalFormatting sqref="J1:J2">
    <cfRule type="cellIs" dxfId="14" priority="40" operator="equal">
      <formula>"X"</formula>
    </cfRule>
    <cfRule type="cellIs" dxfId="13" priority="41" operator="equal">
      <formula>"F"</formula>
    </cfRule>
    <cfRule type="cellIs" dxfId="12" priority="42" operator="equal">
      <formula>"P"</formula>
    </cfRule>
  </conditionalFormatting>
  <conditionalFormatting sqref="L4:L65536">
    <cfRule type="cellIs" dxfId="11" priority="31" operator="equal">
      <formula>"X"</formula>
    </cfRule>
    <cfRule type="cellIs" dxfId="10" priority="32" operator="equal">
      <formula>"F"</formula>
    </cfRule>
    <cfRule type="cellIs" dxfId="9" priority="33" operator="equal">
      <formula>"P"</formula>
    </cfRule>
  </conditionalFormatting>
  <conditionalFormatting sqref="L1:L2">
    <cfRule type="cellIs" dxfId="8" priority="34" operator="equal">
      <formula>"X"</formula>
    </cfRule>
    <cfRule type="cellIs" dxfId="7" priority="35" operator="equal">
      <formula>"F"</formula>
    </cfRule>
    <cfRule type="cellIs" dxfId="6" priority="36" operator="equal">
      <formula>"P"</formula>
    </cfRule>
  </conditionalFormatting>
  <conditionalFormatting sqref="M4:M65536">
    <cfRule type="cellIs" dxfId="5" priority="25" operator="equal">
      <formula>"X"</formula>
    </cfRule>
    <cfRule type="cellIs" dxfId="4" priority="26" operator="equal">
      <formula>"F"</formula>
    </cfRule>
    <cfRule type="cellIs" dxfId="3" priority="27" operator="equal">
      <formula>"P"</formula>
    </cfRule>
  </conditionalFormatting>
  <conditionalFormatting sqref="M1:M2">
    <cfRule type="cellIs" dxfId="2" priority="28" operator="equal">
      <formula>"X"</formula>
    </cfRule>
    <cfRule type="cellIs" dxfId="1" priority="29" operator="equal">
      <formula>"F"</formula>
    </cfRule>
    <cfRule type="cellIs" dxfId="0" priority="30" operator="equal">
      <formula>"P"</formula>
    </cfRule>
  </conditionalFormatting>
  <dataValidations count="2">
    <dataValidation type="list" allowBlank="1" showErrorMessage="1" sqref="N34:II44 EZ5:II33 N4:EY33" xr:uid="{00000000-0002-0000-0000-000002000000}">
      <formula1>#REF!</formula1>
      <formula2>0</formula2>
    </dataValidation>
    <dataValidation type="list" allowBlank="1" showErrorMessage="1" sqref="G4:M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14-10-2025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Fernanda Maria da Silva Alves</cp:lastModifiedBy>
  <cp:revision>35</cp:revision>
  <dcterms:created xsi:type="dcterms:W3CDTF">2023-02-14T18:28:00Z</dcterms:created>
  <dcterms:modified xsi:type="dcterms:W3CDTF">2025-10-14T21:23:56Z</dcterms:modified>
  <dc:language>pt-BR</dc:language>
</cp:coreProperties>
</file>